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<sst xmlns="http://schemas.openxmlformats.org/spreadsheetml/2006/main" count="71" uniqueCount="48">
  <si>
    <t>Item</t>
  </si>
  <si>
    <t>Number</t>
  </si>
  <si>
    <t>Checkride examiner fee</t>
  </si>
  <si>
    <t>AvGas</t>
  </si>
  <si>
    <t>Gleim private pilot kit (includes logbook, study books, plotter, flight bag)</t>
  </si>
  <si>
    <t>Headset</t>
  </si>
  <si>
    <t>Total cost:</t>
  </si>
  <si>
    <t>Aircraft rental (CAP C-172)</t>
  </si>
  <si>
    <t>Dual instruction</t>
  </si>
  <si>
    <t>(CAP instructors are free)</t>
  </si>
  <si>
    <t>Subtotal</t>
  </si>
  <si>
    <t>Medical exam</t>
  </si>
  <si>
    <t>Notes:</t>
  </si>
  <si>
    <t>New York Sectional Area Chart</t>
  </si>
  <si>
    <t>Trips to the airport</t>
  </si>
  <si>
    <t>(gas and tolls)</t>
  </si>
  <si>
    <t>So total airplane cost is</t>
  </si>
  <si>
    <t>per hour</t>
  </si>
  <si>
    <t>Aircraft rental (wet rate incl. fuel)</t>
  </si>
  <si>
    <t>Difference vs. CAP:</t>
  </si>
  <si>
    <t>- Before estimating your cost, you will need to fill in more accurate amounts for every cell that is yellow.</t>
  </si>
  <si>
    <t>Dual flight instruction</t>
  </si>
  <si>
    <t>Ground instruction</t>
  </si>
  <si>
    <t>Assumptions:</t>
  </si>
  <si>
    <t>hours of ground instruction</t>
  </si>
  <si>
    <t>hours of dual instruction</t>
  </si>
  <si>
    <t>hours of solo flight</t>
  </si>
  <si>
    <t>hour checkride</t>
  </si>
  <si>
    <t>per</t>
  </si>
  <si>
    <t>Price</t>
  </si>
  <si>
    <t>hour</t>
  </si>
  <si>
    <t>trip</t>
  </si>
  <si>
    <t>chart</t>
  </si>
  <si>
    <t>(used on ebay)</t>
  </si>
  <si>
    <t>includes sales tax at</t>
  </si>
  <si>
    <t>includes sales tax</t>
  </si>
  <si>
    <t>Estimated cost of private pilot training</t>
  </si>
  <si>
    <t>Cost through CAP:</t>
  </si>
  <si>
    <t>Cost through the local flight school:</t>
  </si>
  <si>
    <t>gallon x</t>
  </si>
  <si>
    <t>gal per hour =</t>
  </si>
  <si>
    <t>Total fuel cost.</t>
  </si>
  <si>
    <t>- Check with your squadron to find out the current hourly charge for use of a C-172 in your wing.</t>
  </si>
  <si>
    <t>- Check with your CFI to get his estimate of the number of hours, and number of trips to the airport, it will take.</t>
  </si>
  <si>
    <t>- Find out the price per gallon of AvGas at your airport and fill it in.</t>
  </si>
  <si>
    <t>- Find out what your local flight school charges for flight instruction, dual instruction, and airplane rental.</t>
  </si>
  <si>
    <t>- Fill in the local sales tax rate in your area (if your state charges sales tax on airplane rental and/or instruction).</t>
  </si>
  <si>
    <r>
      <t xml:space="preserve">- </t>
    </r>
    <r>
      <rPr>
        <sz val="11"/>
        <color indexed="12"/>
        <rFont val="Arial"/>
        <family val="2"/>
      </rPr>
      <t>Blue numbers</t>
    </r>
    <r>
      <rPr>
        <sz val="11"/>
        <rFont val="Arial"/>
        <family val="2"/>
      </rPr>
      <t xml:space="preserve"> are automatically calculated.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</si>
</sst>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8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6" fontId="1" fillId="0" borderId="3" xfId="0" applyNumberFormat="1" applyFont="1" applyBorder="1" applyAlignment="1">
      <alignment vertical="top" wrapText="1"/>
    </xf>
    <xf numFmtId="6" fontId="1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6" fontId="1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6" fontId="1" fillId="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8" fontId="1" fillId="0" borderId="3" xfId="0" applyNumberFormat="1" applyFont="1" applyFill="1" applyBorder="1" applyAlignment="1">
      <alignment vertical="top" wrapText="1"/>
    </xf>
    <xf numFmtId="8" fontId="1" fillId="3" borderId="3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6" fontId="1" fillId="3" borderId="14" xfId="0" applyNumberFormat="1" applyFont="1" applyFill="1" applyBorder="1" applyAlignment="1">
      <alignment vertical="top" wrapText="1"/>
    </xf>
    <xf numFmtId="8" fontId="1" fillId="3" borderId="15" xfId="0" applyNumberFormat="1" applyFont="1" applyFill="1" applyBorder="1" applyAlignment="1">
      <alignment vertical="top" wrapText="1"/>
    </xf>
    <xf numFmtId="8" fontId="1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vertical="top" wrapText="1"/>
    </xf>
    <xf numFmtId="44" fontId="5" fillId="0" borderId="21" xfId="17" applyFont="1" applyBorder="1" applyAlignment="1">
      <alignment vertical="top" wrapText="1"/>
    </xf>
    <xf numFmtId="44" fontId="5" fillId="0" borderId="22" xfId="17" applyFont="1" applyBorder="1" applyAlignment="1">
      <alignment vertical="top" wrapText="1"/>
    </xf>
    <xf numFmtId="44" fontId="1" fillId="0" borderId="22" xfId="17" applyFont="1" applyBorder="1" applyAlignment="1">
      <alignment vertical="top" wrapText="1"/>
    </xf>
    <xf numFmtId="44" fontId="1" fillId="0" borderId="23" xfId="17" applyFont="1" applyBorder="1" applyAlignment="1">
      <alignment vertical="top" wrapText="1"/>
    </xf>
    <xf numFmtId="44" fontId="5" fillId="0" borderId="20" xfId="17" applyFont="1" applyBorder="1" applyAlignment="1">
      <alignment vertical="top" wrapText="1"/>
    </xf>
    <xf numFmtId="44" fontId="5" fillId="0" borderId="24" xfId="17" applyFont="1" applyBorder="1" applyAlignment="1">
      <alignment vertical="top" wrapText="1"/>
    </xf>
    <xf numFmtId="44" fontId="5" fillId="0" borderId="23" xfId="17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8" fontId="5" fillId="0" borderId="16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9" fontId="1" fillId="3" borderId="0" xfId="0" applyNumberFormat="1" applyFont="1" applyFill="1" applyAlignment="1">
      <alignment horizontal="left"/>
    </xf>
    <xf numFmtId="6" fontId="1" fillId="0" borderId="12" xfId="0" applyNumberFormat="1" applyFont="1" applyFill="1" applyBorder="1" applyAlignment="1">
      <alignment vertical="top" wrapText="1"/>
    </xf>
    <xf numFmtId="6" fontId="1" fillId="0" borderId="14" xfId="0" applyNumberFormat="1" applyFont="1" applyFill="1" applyBorder="1" applyAlignment="1">
      <alignment vertical="top" wrapText="1"/>
    </xf>
    <xf numFmtId="8" fontId="5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horizontal="left"/>
    </xf>
    <xf numFmtId="44" fontId="5" fillId="0" borderId="0" xfId="17" applyFont="1" applyAlignment="1">
      <alignment/>
    </xf>
    <xf numFmtId="8" fontId="1" fillId="0" borderId="15" xfId="0" applyNumberFormat="1" applyFont="1" applyFill="1" applyBorder="1" applyAlignment="1">
      <alignment vertical="top"/>
    </xf>
    <xf numFmtId="0" fontId="1" fillId="3" borderId="15" xfId="0" applyFont="1" applyFill="1" applyBorder="1" applyAlignment="1">
      <alignment horizontal="center" vertical="top" wrapText="1"/>
    </xf>
    <xf numFmtId="44" fontId="1" fillId="3" borderId="22" xfId="17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1.7109375" style="3" customWidth="1"/>
    <col min="2" max="2" width="14.7109375" style="3" customWidth="1"/>
    <col min="3" max="3" width="7.7109375" style="3" customWidth="1"/>
    <col min="4" max="4" width="9.8515625" style="3" customWidth="1"/>
    <col min="5" max="5" width="13.7109375" style="3" customWidth="1"/>
    <col min="6" max="6" width="20.28125" style="3" customWidth="1"/>
    <col min="7" max="7" width="5.140625" style="3" customWidth="1"/>
    <col min="8" max="8" width="17.57421875" style="3" customWidth="1"/>
    <col min="9" max="9" width="8.57421875" style="3" customWidth="1"/>
    <col min="10" max="16384" width="9.140625" style="3" customWidth="1"/>
  </cols>
  <sheetData>
    <row r="1" ht="18">
      <c r="A1" s="20" t="s">
        <v>36</v>
      </c>
    </row>
    <row r="3" ht="14.25">
      <c r="A3" s="3" t="s">
        <v>12</v>
      </c>
    </row>
    <row r="4" ht="14.25">
      <c r="A4" s="21" t="s">
        <v>20</v>
      </c>
    </row>
    <row r="5" ht="14.25">
      <c r="A5" s="21" t="s">
        <v>42</v>
      </c>
    </row>
    <row r="6" ht="14.25">
      <c r="A6" s="21" t="s">
        <v>43</v>
      </c>
    </row>
    <row r="7" ht="14.25">
      <c r="A7" s="21" t="s">
        <v>44</v>
      </c>
    </row>
    <row r="8" ht="14.25">
      <c r="A8" s="21" t="s">
        <v>45</v>
      </c>
    </row>
    <row r="9" ht="14.25">
      <c r="A9" s="21" t="s">
        <v>46</v>
      </c>
    </row>
    <row r="10" ht="14.25">
      <c r="A10" s="21" t="s">
        <v>47</v>
      </c>
    </row>
    <row r="11" ht="15" thickBot="1">
      <c r="A11" s="21"/>
    </row>
    <row r="12" spans="2:5" ht="14.25">
      <c r="B12" s="23" t="s">
        <v>23</v>
      </c>
      <c r="C12" s="53">
        <v>50</v>
      </c>
      <c r="D12" s="56" t="s">
        <v>25</v>
      </c>
      <c r="E12" s="59"/>
    </row>
    <row r="13" spans="3:5" ht="14.25">
      <c r="C13" s="54">
        <v>12</v>
      </c>
      <c r="D13" s="57" t="s">
        <v>26</v>
      </c>
      <c r="E13" s="60"/>
    </row>
    <row r="14" spans="3:5" ht="14.25">
      <c r="C14" s="54">
        <v>25</v>
      </c>
      <c r="D14" s="57" t="s">
        <v>24</v>
      </c>
      <c r="E14" s="60"/>
    </row>
    <row r="15" spans="3:5" ht="15" thickBot="1">
      <c r="C15" s="55">
        <v>1.5</v>
      </c>
      <c r="D15" s="58" t="s">
        <v>27</v>
      </c>
      <c r="E15" s="61"/>
    </row>
    <row r="16" ht="18.75" thickBot="1">
      <c r="A16" s="20" t="s">
        <v>37</v>
      </c>
    </row>
    <row r="17" spans="1:5" ht="15">
      <c r="A17" s="16" t="s">
        <v>0</v>
      </c>
      <c r="B17" s="17" t="s">
        <v>29</v>
      </c>
      <c r="C17" s="17" t="s">
        <v>28</v>
      </c>
      <c r="D17" s="17" t="s">
        <v>1</v>
      </c>
      <c r="E17" s="18" t="s">
        <v>10</v>
      </c>
    </row>
    <row r="18" spans="1:5" ht="14.25">
      <c r="A18" s="10" t="s">
        <v>7</v>
      </c>
      <c r="B18" s="22">
        <v>30</v>
      </c>
      <c r="C18" s="63" t="s">
        <v>30</v>
      </c>
      <c r="D18" s="44">
        <f>$C$12+$C$13+$C$15</f>
        <v>63.5</v>
      </c>
      <c r="E18" s="37">
        <f>B18*D18</f>
        <v>1905</v>
      </c>
    </row>
    <row r="19" spans="1:5" ht="14.25">
      <c r="A19" s="11" t="s">
        <v>3</v>
      </c>
      <c r="B19" s="28">
        <f>6.43-0.25</f>
        <v>6.18</v>
      </c>
      <c r="C19" s="68" t="s">
        <v>39</v>
      </c>
      <c r="D19" s="69">
        <v>8</v>
      </c>
      <c r="E19" s="30" t="s">
        <v>40</v>
      </c>
    </row>
    <row r="20" spans="1:10" ht="14.25">
      <c r="A20" s="12"/>
      <c r="B20" s="51">
        <f>B19*D19</f>
        <v>49.44</v>
      </c>
      <c r="C20" s="29" t="s">
        <v>30</v>
      </c>
      <c r="D20" s="45">
        <f>$C$12+$C$13+$C$15</f>
        <v>63.5</v>
      </c>
      <c r="E20" s="38">
        <f>B20*D20</f>
        <v>3139.44</v>
      </c>
      <c r="F20" s="3" t="s">
        <v>41</v>
      </c>
      <c r="G20" s="3" t="s">
        <v>16</v>
      </c>
      <c r="I20" s="67">
        <f>(E18+E20)/$D$18</f>
        <v>79.44000000000001</v>
      </c>
      <c r="J20" s="3" t="s">
        <v>17</v>
      </c>
    </row>
    <row r="21" spans="1:6" ht="14.25">
      <c r="A21" s="12" t="s">
        <v>8</v>
      </c>
      <c r="B21" s="5">
        <v>0</v>
      </c>
      <c r="C21" s="5" t="s">
        <v>30</v>
      </c>
      <c r="D21" s="46">
        <f>$C$12</f>
        <v>50</v>
      </c>
      <c r="E21" s="38">
        <f>B21*D21</f>
        <v>0</v>
      </c>
      <c r="F21" s="3" t="s">
        <v>9</v>
      </c>
    </row>
    <row r="22" spans="1:6" ht="14.25">
      <c r="A22" s="12" t="s">
        <v>22</v>
      </c>
      <c r="B22" s="5">
        <v>0</v>
      </c>
      <c r="C22" s="5" t="s">
        <v>30</v>
      </c>
      <c r="D22" s="46">
        <f>$C$14</f>
        <v>25</v>
      </c>
      <c r="E22" s="38">
        <f>B22*D22</f>
        <v>0</v>
      </c>
      <c r="F22" s="3" t="s">
        <v>9</v>
      </c>
    </row>
    <row r="23" spans="1:6" ht="14.25">
      <c r="A23" s="13" t="s">
        <v>14</v>
      </c>
      <c r="B23" s="25">
        <v>3.25</v>
      </c>
      <c r="C23" s="24" t="s">
        <v>31</v>
      </c>
      <c r="D23" s="47">
        <v>45</v>
      </c>
      <c r="E23" s="38">
        <f>B23*D23</f>
        <v>146.25</v>
      </c>
      <c r="F23" s="3" t="s">
        <v>15</v>
      </c>
    </row>
    <row r="24" spans="1:5" ht="16.5">
      <c r="A24" s="19" t="s">
        <v>4</v>
      </c>
      <c r="B24" s="8"/>
      <c r="C24" s="8"/>
      <c r="D24" s="48"/>
      <c r="E24" s="70">
        <v>149</v>
      </c>
    </row>
    <row r="25" spans="1:5" ht="14.25">
      <c r="A25" s="13" t="s">
        <v>13</v>
      </c>
      <c r="B25" s="8">
        <v>9</v>
      </c>
      <c r="C25" s="8" t="s">
        <v>32</v>
      </c>
      <c r="D25" s="48">
        <v>2</v>
      </c>
      <c r="E25" s="38">
        <f>B25*D25</f>
        <v>18</v>
      </c>
    </row>
    <row r="26" spans="1:5" ht="14.25">
      <c r="A26" s="13" t="s">
        <v>11</v>
      </c>
      <c r="B26" s="7"/>
      <c r="C26" s="7"/>
      <c r="D26" s="6"/>
      <c r="E26" s="39">
        <v>100</v>
      </c>
    </row>
    <row r="27" spans="1:5" ht="14.25">
      <c r="A27" s="13" t="s">
        <v>2</v>
      </c>
      <c r="B27" s="7"/>
      <c r="C27" s="7"/>
      <c r="D27" s="6"/>
      <c r="E27" s="39">
        <v>350</v>
      </c>
    </row>
    <row r="28" spans="1:6" ht="15" thickBot="1">
      <c r="A28" s="9" t="s">
        <v>5</v>
      </c>
      <c r="B28" s="14"/>
      <c r="C28" s="14"/>
      <c r="D28" s="15"/>
      <c r="E28" s="40">
        <v>300</v>
      </c>
      <c r="F28" s="3" t="s">
        <v>33</v>
      </c>
    </row>
    <row r="29" spans="1:5" ht="15" thickBot="1">
      <c r="A29" s="4"/>
      <c r="B29" s="1"/>
      <c r="C29" s="2"/>
      <c r="D29" s="31" t="s">
        <v>6</v>
      </c>
      <c r="E29" s="41">
        <f>E18+SUM(E20:E28)</f>
        <v>6107.6900000000005</v>
      </c>
    </row>
    <row r="32" ht="18.75" thickBot="1">
      <c r="A32" s="20" t="s">
        <v>38</v>
      </c>
    </row>
    <row r="33" spans="1:5" ht="15">
      <c r="A33" s="16" t="s">
        <v>0</v>
      </c>
      <c r="B33" s="17" t="s">
        <v>29</v>
      </c>
      <c r="C33" s="17" t="s">
        <v>28</v>
      </c>
      <c r="D33" s="17" t="s">
        <v>1</v>
      </c>
      <c r="E33" s="18" t="s">
        <v>10</v>
      </c>
    </row>
    <row r="34" spans="1:7" ht="14.25">
      <c r="A34" s="26" t="s">
        <v>18</v>
      </c>
      <c r="B34" s="27">
        <v>150</v>
      </c>
      <c r="C34" s="64" t="s">
        <v>30</v>
      </c>
      <c r="D34" s="52">
        <f>$C$12+$C$13+$C$15</f>
        <v>63.5</v>
      </c>
      <c r="E34" s="42">
        <f>B34*D34*(1+$G$34)</f>
        <v>10287</v>
      </c>
      <c r="F34" s="66" t="s">
        <v>34</v>
      </c>
      <c r="G34" s="62">
        <v>0.08</v>
      </c>
    </row>
    <row r="35" spans="1:6" ht="14.25">
      <c r="A35" s="12" t="s">
        <v>21</v>
      </c>
      <c r="B35" s="25">
        <v>45</v>
      </c>
      <c r="C35" s="5" t="s">
        <v>30</v>
      </c>
      <c r="D35" s="46">
        <f>$C$12</f>
        <v>50</v>
      </c>
      <c r="E35" s="38">
        <f>B35*D35*(1+$G$34)</f>
        <v>2430</v>
      </c>
      <c r="F35" s="3" t="s">
        <v>35</v>
      </c>
    </row>
    <row r="36" spans="1:6" ht="14.25">
      <c r="A36" s="12" t="s">
        <v>22</v>
      </c>
      <c r="B36" s="25">
        <v>40</v>
      </c>
      <c r="C36" s="5" t="s">
        <v>30</v>
      </c>
      <c r="D36" s="46">
        <f>$C$14</f>
        <v>25</v>
      </c>
      <c r="E36" s="38">
        <f>B36*D36*(1+$G$34)</f>
        <v>1080</v>
      </c>
      <c r="F36" s="3" t="s">
        <v>35</v>
      </c>
    </row>
    <row r="37" spans="1:5" ht="14.25">
      <c r="A37" s="13" t="s">
        <v>14</v>
      </c>
      <c r="B37" s="65">
        <f>B23</f>
        <v>3.25</v>
      </c>
      <c r="C37" s="5" t="s">
        <v>31</v>
      </c>
      <c r="D37" s="46">
        <f>$D$23</f>
        <v>45</v>
      </c>
      <c r="E37" s="38">
        <f>B37*D37</f>
        <v>146.25</v>
      </c>
    </row>
    <row r="38" spans="1:5" ht="16.5">
      <c r="A38" s="19" t="s">
        <v>4</v>
      </c>
      <c r="B38" s="8"/>
      <c r="C38" s="8"/>
      <c r="D38" s="48"/>
      <c r="E38" s="38">
        <f>$E$24</f>
        <v>149</v>
      </c>
    </row>
    <row r="39" spans="1:5" ht="14.25">
      <c r="A39" s="13" t="s">
        <v>13</v>
      </c>
      <c r="B39" s="8">
        <v>9</v>
      </c>
      <c r="C39" s="8" t="s">
        <v>32</v>
      </c>
      <c r="D39" s="48">
        <v>2</v>
      </c>
      <c r="E39" s="38">
        <f>B39*D39</f>
        <v>18</v>
      </c>
    </row>
    <row r="40" spans="1:5" ht="14.25">
      <c r="A40" s="13" t="s">
        <v>11</v>
      </c>
      <c r="B40" s="7"/>
      <c r="C40" s="7"/>
      <c r="D40" s="49"/>
      <c r="E40" s="38">
        <f>E26</f>
        <v>100</v>
      </c>
    </row>
    <row r="41" spans="1:5" ht="14.25">
      <c r="A41" s="13" t="s">
        <v>2</v>
      </c>
      <c r="B41" s="7"/>
      <c r="C41" s="7"/>
      <c r="D41" s="49"/>
      <c r="E41" s="38">
        <f>E27</f>
        <v>350</v>
      </c>
    </row>
    <row r="42" spans="1:5" ht="15" thickBot="1">
      <c r="A42" s="9" t="s">
        <v>5</v>
      </c>
      <c r="B42" s="14"/>
      <c r="C42" s="14"/>
      <c r="D42" s="50"/>
      <c r="E42" s="43">
        <f>E28</f>
        <v>300</v>
      </c>
    </row>
    <row r="43" spans="1:5" ht="15" thickBot="1">
      <c r="A43" s="4"/>
      <c r="B43" s="2"/>
      <c r="C43" s="36"/>
      <c r="D43" s="32" t="s">
        <v>6</v>
      </c>
      <c r="E43" s="41">
        <f>SUM(E34:E42)</f>
        <v>14860.25</v>
      </c>
    </row>
    <row r="44" spans="2:5" ht="15" thickBot="1">
      <c r="B44" s="33"/>
      <c r="C44" s="34"/>
      <c r="D44" s="35" t="s">
        <v>19</v>
      </c>
      <c r="E44" s="41">
        <f>E43-E29</f>
        <v>8752.56</v>
      </c>
    </row>
  </sheetData>
  <printOptions/>
  <pageMargins left="0.5" right="0.5" top="0.5" bottom="0.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</dc:creator>
  <cp:keywords/>
  <dc:description/>
  <cp:lastModifiedBy>malcolm</cp:lastModifiedBy>
  <cp:lastPrinted>2012-07-22T04:36:25Z</cp:lastPrinted>
  <dcterms:created xsi:type="dcterms:W3CDTF">2012-07-22T03:51:13Z</dcterms:created>
  <dcterms:modified xsi:type="dcterms:W3CDTF">2012-07-22T04:41:03Z</dcterms:modified>
  <cp:category/>
  <cp:version/>
  <cp:contentType/>
  <cp:contentStatus/>
</cp:coreProperties>
</file>